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FF20DCB3-06BF-472E-B96B-7F11A9475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49" i="2"/>
  <c r="B49" i="2"/>
  <c r="C54" i="2" l="1"/>
  <c r="B54" i="2"/>
  <c r="C48" i="2"/>
  <c r="B48" i="2"/>
  <c r="C41" i="2"/>
  <c r="B41" i="2"/>
  <c r="C36" i="2"/>
  <c r="B36" i="2"/>
  <c r="C16" i="2"/>
  <c r="B16" i="2"/>
  <c r="C4" i="2"/>
  <c r="B4" i="2"/>
  <c r="C33" i="2" l="1"/>
  <c r="B59" i="2"/>
  <c r="B45" i="2"/>
  <c r="C45" i="2"/>
  <c r="C59" i="2"/>
  <c r="B33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<sst xmlns="http://schemas.openxmlformats.org/spreadsheetml/2006/main" count="58" uniqueCount="50">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</sst>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0</xdr:rowOff>
    </xdr:from>
    <xdr:to>
      <xdr:col>2</xdr:col>
      <xdr:colOff>941070</xdr:colOff>
      <xdr:row>0</xdr:row>
      <xdr:rowOff>664210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AA104-2953-477A-A520-2FB8B7FB5D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7029450" cy="664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960120</xdr:colOff>
      <xdr:row>70</xdr:row>
      <xdr:rowOff>121920</xdr:rowOff>
    </xdr:from>
    <xdr:to>
      <xdr:col>2</xdr:col>
      <xdr:colOff>777240</xdr:colOff>
      <xdr:row>77</xdr:row>
      <xdr:rowOff>49530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A23F99B3-271A-445E-B2B3-384F68F875F5}"/>
            </a:ext>
          </a:extLst>
        </xdr:cNvPr>
        <xdr:cNvSpPr txBox="1">
          <a:spLocks noChangeArrowheads="1"/>
        </xdr:cNvSpPr>
      </xdr:nvSpPr>
      <xdr:spPr bwMode="auto">
        <a:xfrm>
          <a:off x="960120" y="1068324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A16" sqref="A16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57.6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2335420.0700000003</v>
      </c>
      <c r="C4" s="7">
        <f>SUM(C5:C14)</f>
        <v>2554399.2000000002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1885420.07</v>
      </c>
      <c r="C11" s="9">
        <v>2056769.07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450000</v>
      </c>
      <c r="C13" s="9">
        <v>497630.13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2111074.9</v>
      </c>
      <c r="C16" s="15">
        <f>SUM(C17:C32)</f>
        <v>2327017.66</v>
      </c>
    </row>
    <row r="17" spans="1:3" ht="11.25" customHeight="1" x14ac:dyDescent="0.2">
      <c r="A17" s="8" t="s">
        <v>14</v>
      </c>
      <c r="B17" s="9">
        <v>819564.45</v>
      </c>
      <c r="C17" s="9">
        <v>1089068.21</v>
      </c>
    </row>
    <row r="18" spans="1:3" ht="11.25" customHeight="1" x14ac:dyDescent="0.2">
      <c r="A18" s="8" t="s">
        <v>15</v>
      </c>
      <c r="B18" s="9">
        <v>318780.82</v>
      </c>
      <c r="C18" s="9">
        <v>278614.09000000003</v>
      </c>
    </row>
    <row r="19" spans="1:3" ht="11.25" customHeight="1" x14ac:dyDescent="0.2">
      <c r="A19" s="8" t="s">
        <v>16</v>
      </c>
      <c r="B19" s="9">
        <v>972729.63</v>
      </c>
      <c r="C19" s="9">
        <v>955997.86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0</v>
      </c>
      <c r="C23" s="9">
        <v>3337.5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224345.17000000039</v>
      </c>
      <c r="C33" s="7">
        <f>+C4-C16</f>
        <v>227381.54000000004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74193.08</v>
      </c>
      <c r="C41" s="7">
        <f>+C42+C43+C44</f>
        <v>63642.239999999998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74193.08</v>
      </c>
      <c r="C43" s="9">
        <v>63642.239999999998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-74193.08</v>
      </c>
      <c r="C45" s="7">
        <f>+C36-C41</f>
        <v>-63642.239999999998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176173.66</v>
      </c>
      <c r="C54" s="7">
        <f>+C55+C56+C57+C58</f>
        <v>123126.26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176173.66</v>
      </c>
      <c r="C58" s="9">
        <v>123126.26</v>
      </c>
    </row>
    <row r="59" spans="1:3" ht="11.25" customHeight="1" x14ac:dyDescent="0.2">
      <c r="A59" s="4" t="s">
        <v>44</v>
      </c>
      <c r="B59" s="7">
        <f>+B48-B54</f>
        <v>-176173.66</v>
      </c>
      <c r="C59" s="7">
        <f>+C48-C54</f>
        <v>-123126.26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-26021.569999999629</v>
      </c>
      <c r="C61" s="7">
        <f>+C33+C45+C59</f>
        <v>40613.040000000052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46843.38</v>
      </c>
      <c r="C63" s="7">
        <v>6230.34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20821.810000000001</v>
      </c>
      <c r="C65" s="7">
        <v>46843.38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51181102362204722" top="0.55118110236220474" bottom="0.74803149606299213" header="0.31496062992125984" footer="0.31496062992125984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cp:lastPrinted>2024-01-29T20:14:32Z</cp:lastPrinted>
  <dcterms:created xsi:type="dcterms:W3CDTF">2012-12-11T20:31:36Z</dcterms:created>
  <dcterms:modified xsi:type="dcterms:W3CDTF">2024-01-29T20:17:10Z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